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tto 0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<sst xmlns="http://schemas.openxmlformats.org/spreadsheetml/2006/main" count="60" uniqueCount="60">
  <si>
    <r>
      <rPr>
        <b val="true"/>
        <sz val="15"/>
        <rFont val="Calibri"/>
        <family val="2"/>
        <charset val="1"/>
      </rPr>
      <t xml:space="preserve">Lotto 2
</t>
    </r>
    <r>
      <rPr>
        <b val="true"/>
        <sz val="12"/>
        <color rgb="FF000000"/>
        <rFont val="Calibri"/>
        <family val="2"/>
        <charset val="1"/>
      </rPr>
      <t xml:space="preserve">C.P.V.: 33690000-3 Medicinali vari
C.I.G.: A039787239</t>
    </r>
  </si>
  <si>
    <t xml:space="preserve">Importo accordo quadro lotto 2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</si>
  <si>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</si>
  <si>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</si>
  <si>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</si>
  <si>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</si>
  <si>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</si>
  <si>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</si>
  <si>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</si>
  <si>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</si>
  <si>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CODICE DEGRASSI</t>
  </si>
  <si>
    <t xml:space="preserve">DESCRIZIONE DEGRASSI</t>
  </si>
  <si>
    <t xml:space="preserve">PESO</t>
  </si>
  <si>
    <t xml:space="preserve">IMPORTO PER OGNI CATEGORIA</t>
  </si>
  <si>
    <t xml:space="preserve">SCONTO BASE %</t>
  </si>
  <si>
    <t xml:space="preserve">VARIAZIONE SCONTO OFFERTO % (AUMENTO % RISPETTO COLONNA E)</t>
  </si>
  <si>
    <t xml:space="preserve">SCONTO NETTO % (E+F)</t>
  </si>
  <si>
    <t xml:space="preserve">VALORE DERIVATO DALL’APPLICAZIONE DELLO SCONTO AI FINI DEL CALCOLO DELLA MEDIA FINALE</t>
  </si>
  <si>
    <t xml:space="preserve">SPECIALITA' MEDICINALI CON PRESCRIZIONE MEDICA</t>
  </si>
  <si>
    <t xml:space="preserve">SPECIALITA' MEDICINALI SENZA OBBLIGO DI PRESCRIZIONE MEDICA S.O.P.</t>
  </si>
  <si>
    <t xml:space="preserve">SPECIALITA' MEDICINALI DA BANCO O DI AUTOMEDICAZIONE</t>
  </si>
  <si>
    <t xml:space="preserve">FARMACI PRECONFEZIONATI PRODOTTI INDUSTRIALMENTE - GENERICI FASCIA A</t>
  </si>
  <si>
    <t xml:space="preserve">FARMACI PRECONFEZIONATI PRODOTTI INDUSTRIALMENTE - GENERICI FASCIA C</t>
  </si>
  <si>
    <t xml:space="preserve">SPECIALITA' MEDICINALI VETERINARIE CON PRESCRIZIONE MEDICA</t>
  </si>
  <si>
    <t xml:space="preserve">SPECIALITA' MEDICINALI VETERINARIE SENZA OBBLIGO DI PRESCRIZIONE MEDICA</t>
  </si>
  <si>
    <t xml:space="preserve">PREPARAZIONI GALENICHE MAGISTRALI ESTEMPORANEE INDIVIDUALI</t>
  </si>
  <si>
    <t xml:space="preserve">PREPARATI GALENICI MAGISTRALI MULTIPLI</t>
  </si>
  <si>
    <t xml:space="preserve">SOSTANZE MATERIE PRIME PER USO DI LABORATORIO</t>
  </si>
  <si>
    <t xml:space="preserve">SOSTANZE PRECONFEZIONATE PER LA VENDITA PRONTE PER L'USO</t>
  </si>
  <si>
    <t xml:space="preserve">PRODOTTI OMEOPATICI</t>
  </si>
  <si>
    <t xml:space="preserve">ACQUE MINERALI</t>
  </si>
  <si>
    <t xml:space="preserve">PRODOTTI ZOOTECNICI</t>
  </si>
  <si>
    <t xml:space="preserve">ALTRI PRODOTTI AFFINI</t>
  </si>
  <si>
    <t xml:space="preserve">PRESIDI MEDICO-CHIRURGICI</t>
  </si>
  <si>
    <t xml:space="preserve">DIAGNOSTICI IN VITRO</t>
  </si>
  <si>
    <t xml:space="preserve">PRODOTTI PER L'IGIENE INTIMA USO INTERNO</t>
  </si>
  <si>
    <t xml:space="preserve">ACCESSORI AI PRESIDI MEDICO-CHIRURGICI</t>
  </si>
  <si>
    <t xml:space="preserve">PRODOTTI SANITARI</t>
  </si>
  <si>
    <t xml:space="preserve">STRUMENTI SANITARI</t>
  </si>
  <si>
    <t xml:space="preserve">AUSILI SANITARI</t>
  </si>
  <si>
    <t xml:space="preserve">ACCESSORI AGLI ARTICOLI SANITARI</t>
  </si>
  <si>
    <t xml:space="preserve">ALIMENTI PER LA PRIMA INFANZIA</t>
  </si>
  <si>
    <t xml:space="preserve">PRODOTTI DIETETICI</t>
  </si>
  <si>
    <t xml:space="preserve">COMPLEMENTI ALIMENTARI / INTEGRATORI DI REGIME E ALIMENTI SPECIALI</t>
  </si>
  <si>
    <t xml:space="preserve">ERBORISTERIA SALUTARE PRECONFEZIONATA</t>
  </si>
  <si>
    <t xml:space="preserve">EDULCORANTI SINTETICI</t>
  </si>
  <si>
    <t xml:space="preserve">PRODOTTI PER IL VISO, DETERGENTI E STRUCCANTI</t>
  </si>
  <si>
    <t xml:space="preserve">PRODOTTI VISO, TRATTAMENTO</t>
  </si>
  <si>
    <t xml:space="preserve">PRODOTTI VISO, TRUCCO</t>
  </si>
  <si>
    <t xml:space="preserve">PRODOTTI PER I CAPELLI E CUOIO CAPELLUTO</t>
  </si>
  <si>
    <t xml:space="preserve">PRODOTTI SOLARI</t>
  </si>
  <si>
    <t xml:space="preserve">PRODOTTI IGIENE DEL BAMBINO</t>
  </si>
  <si>
    <t xml:space="preserve">PRODOTTI IGIENE DEL CORPO</t>
  </si>
  <si>
    <t xml:space="preserve">PRODOTTI PER IL CORPO</t>
  </si>
  <si>
    <t xml:space="preserve">PRODOTTI PER LE MANI</t>
  </si>
  <si>
    <t xml:space="preserve">PRODOTTI PER UOMO</t>
  </si>
  <si>
    <t xml:space="preserve">PRODOTTI IGIENE DENTALE</t>
  </si>
  <si>
    <t xml:space="preserve">MATERIALE PER PROTESI</t>
  </si>
  <si>
    <t xml:space="preserve">ALTRI PRODOTTI A VALENZA SANITARIA PREVISTI DALLA TABELLA MERCEOLOGICA PER FARMACIE</t>
  </si>
  <si>
    <t xml:space="preserve">CALCOLO SCONTO PONDERATO (valore da indicare nell’offerta economica della piattaforma SINTEL)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</si>
</sst>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[$€-410]\ #,##0.00;[RED]\-[$€-410]\ #,##0.00"/>
    <numFmt numFmtId="167" formatCode="&quot;€ &quot;#,##0.00;[RED]&quot;-€ &quot;#,##0.00"/>
    <numFmt numFmtId="168" formatCode="#.00%"/>
    <numFmt numFmtId="169" formatCode="0%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4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  <fill>
      <patternFill patternType="solid">
        <fgColor rgb="FFFFFFFF"/>
        <bgColor rgb="FFFFF5C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1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2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7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7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A1" activeCellId="0" sqref="A1:H47"/>
    </sheetView>
  </sheetViews>
  <sheetFormatPr defaultColWidth="8.60546875" defaultRowHeight="13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62.3"/>
    <col collapsed="false" customWidth="true" hidden="false" outlineLevel="0" max="3" min="3" style="1" width="7.71"/>
    <col collapsed="false" customWidth="true" hidden="false" outlineLevel="0" max="4" min="4" style="1" width="13.29"/>
    <col collapsed="false" customWidth="true" hidden="false" outlineLevel="0" max="5" min="5" style="1" width="10.19"/>
    <col collapsed="false" customWidth="true" hidden="false" outlineLevel="0" max="6" min="6" style="2" width="12.75"/>
    <col collapsed="false" customWidth="true" hidden="false" outlineLevel="0" max="7" min="7" style="1" width="10.19"/>
    <col collapsed="false" customWidth="true" hidden="false" outlineLevel="0" max="8" min="8" style="3" width="18.88"/>
  </cols>
  <sheetData>
    <row r="1" customFormat="false" ht="40.3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</row>
    <row r="2" customFormat="false" ht="46.95" hidden="false" customHeight="false" outlineLevel="0" collapsed="false">
      <c r="A2" s="5" t="s">
        <v>1</v>
      </c>
      <c r="B2" s="6" t="n">
        <v>1479101.43</v>
      </c>
      <c r="C2" s="7"/>
      <c r="D2" s="7"/>
      <c r="E2" s="7"/>
      <c r="F2" s="7"/>
      <c r="G2" s="7"/>
      <c r="H2" s="7"/>
    </row>
    <row r="3" customFormat="false" ht="13.8" hidden="false" customHeight="false" outlineLevel="0" collapsed="false">
      <c r="A3" s="8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 t="s">
        <v>8</v>
      </c>
      <c r="H3" s="14" t="s">
        <v>9</v>
      </c>
    </row>
    <row r="4" customFormat="false" ht="69.85" hidden="false" customHeight="false" outlineLevel="0" collapsed="false">
      <c r="A4" s="15" t="s">
        <v>10</v>
      </c>
      <c r="B4" s="15" t="s">
        <v>11</v>
      </c>
      <c r="C4" s="16" t="s">
        <v>12</v>
      </c>
      <c r="D4" s="17" t="s">
        <v>13</v>
      </c>
      <c r="E4" s="18" t="s">
        <v>14</v>
      </c>
      <c r="F4" s="19" t="s">
        <v>15</v>
      </c>
      <c r="G4" s="20" t="s">
        <v>16</v>
      </c>
      <c r="H4" s="21" t="s">
        <v>17</v>
      </c>
    </row>
    <row r="5" customFormat="false" ht="18" hidden="false" customHeight="true" outlineLevel="0" collapsed="false">
      <c r="A5" s="22" t="n">
        <v>1011</v>
      </c>
      <c r="B5" s="23" t="s">
        <v>18</v>
      </c>
      <c r="C5" s="24" t="n">
        <v>0.4657</v>
      </c>
      <c r="D5" s="25" t="n">
        <f aca="false">C5*$B$2</f>
        <v>688817.535951</v>
      </c>
      <c r="E5" s="26" t="n">
        <v>0.3275</v>
      </c>
      <c r="F5" s="27"/>
      <c r="G5" s="28" t="n">
        <f aca="false">E5+F5</f>
        <v>0.3275</v>
      </c>
      <c r="H5" s="29" t="n">
        <f aca="false">D5-(D5*G5)</f>
        <v>463229.792927048</v>
      </c>
    </row>
    <row r="6" customFormat="false" ht="18" hidden="false" customHeight="true" outlineLevel="0" collapsed="false">
      <c r="A6" s="22" t="n">
        <v>1021</v>
      </c>
      <c r="B6" s="23" t="s">
        <v>19</v>
      </c>
      <c r="C6" s="24" t="n">
        <v>0.0271</v>
      </c>
      <c r="D6" s="25" t="n">
        <f aca="false">C6*$B$2</f>
        <v>40083.648753</v>
      </c>
      <c r="E6" s="26" t="n">
        <v>0.39</v>
      </c>
      <c r="F6" s="27"/>
      <c r="G6" s="28" t="n">
        <f aca="false">E6+F6</f>
        <v>0.39</v>
      </c>
      <c r="H6" s="29" t="n">
        <f aca="false">D6-(D6*G6)</f>
        <v>24451.02573933</v>
      </c>
    </row>
    <row r="7" customFormat="false" ht="18" hidden="false" customHeight="true" outlineLevel="0" collapsed="false">
      <c r="A7" s="22" t="n">
        <v>1041</v>
      </c>
      <c r="B7" s="23" t="s">
        <v>20</v>
      </c>
      <c r="C7" s="24" t="n">
        <v>0.0753</v>
      </c>
      <c r="D7" s="25" t="n">
        <f aca="false">C7*$B$2</f>
        <v>111376.337679</v>
      </c>
      <c r="E7" s="26" t="n">
        <v>0.45</v>
      </c>
      <c r="F7" s="27"/>
      <c r="G7" s="28" t="n">
        <f aca="false">E7+F7</f>
        <v>0.45</v>
      </c>
      <c r="H7" s="29" t="n">
        <f aca="false">D7-(D7*G7)</f>
        <v>61256.98572345</v>
      </c>
    </row>
    <row r="8" customFormat="false" ht="18" hidden="false" customHeight="true" outlineLevel="0" collapsed="false">
      <c r="A8" s="22" t="n">
        <v>1051</v>
      </c>
      <c r="B8" s="23" t="s">
        <v>21</v>
      </c>
      <c r="C8" s="24" t="n">
        <v>0.0934</v>
      </c>
      <c r="D8" s="25" t="n">
        <f aca="false">C8*$B$2</f>
        <v>138148.073562</v>
      </c>
      <c r="E8" s="26" t="n">
        <v>0.3835</v>
      </c>
      <c r="F8" s="27"/>
      <c r="G8" s="28" t="n">
        <f aca="false">E8+F8</f>
        <v>0.3835</v>
      </c>
      <c r="H8" s="29" t="n">
        <f aca="false">D8-(D8*G8)</f>
        <v>85168.287350973</v>
      </c>
    </row>
    <row r="9" customFormat="false" ht="18" hidden="false" customHeight="true" outlineLevel="0" collapsed="false">
      <c r="A9" s="22" t="n">
        <v>1051</v>
      </c>
      <c r="B9" s="23" t="s">
        <v>22</v>
      </c>
      <c r="C9" s="24" t="n">
        <v>0.0361</v>
      </c>
      <c r="D9" s="25" t="n">
        <f aca="false">C9*$B$2</f>
        <v>53395.561623</v>
      </c>
      <c r="E9" s="26" t="n">
        <v>0.75</v>
      </c>
      <c r="F9" s="27"/>
      <c r="G9" s="28" t="n">
        <f aca="false">E9+F9</f>
        <v>0.75</v>
      </c>
      <c r="H9" s="29" t="n">
        <f aca="false">D9-(D9*G9)</f>
        <v>13348.89040575</v>
      </c>
    </row>
    <row r="10" customFormat="false" ht="18" hidden="false" customHeight="true" outlineLevel="0" collapsed="false">
      <c r="A10" s="22" t="n">
        <v>1061</v>
      </c>
      <c r="B10" s="23" t="s">
        <v>23</v>
      </c>
      <c r="C10" s="24" t="n">
        <v>0.0037</v>
      </c>
      <c r="D10" s="25" t="n">
        <f aca="false">C10*$B$2</f>
        <v>5472.675291</v>
      </c>
      <c r="E10" s="26" t="n">
        <v>0.4</v>
      </c>
      <c r="F10" s="27"/>
      <c r="G10" s="28" t="n">
        <f aca="false">E10+F10</f>
        <v>0.4</v>
      </c>
      <c r="H10" s="29" t="n">
        <f aca="false">D10-(D10*G10)</f>
        <v>3283.6051746</v>
      </c>
    </row>
    <row r="11" customFormat="false" ht="18" hidden="false" customHeight="true" outlineLevel="0" collapsed="false">
      <c r="A11" s="22" t="n">
        <v>1071</v>
      </c>
      <c r="B11" s="23" t="s">
        <v>24</v>
      </c>
      <c r="C11" s="24" t="n">
        <v>0.0012</v>
      </c>
      <c r="D11" s="25" t="n">
        <f aca="false">C11*$B$2</f>
        <v>1774.921716</v>
      </c>
      <c r="E11" s="26" t="n">
        <v>0.4</v>
      </c>
      <c r="F11" s="27"/>
      <c r="G11" s="28" t="n">
        <f aca="false">E11+F11</f>
        <v>0.4</v>
      </c>
      <c r="H11" s="29" t="n">
        <f aca="false">D11-(D11*G11)</f>
        <v>1064.9530296</v>
      </c>
    </row>
    <row r="12" customFormat="false" ht="18" hidden="false" customHeight="true" outlineLevel="0" collapsed="false">
      <c r="A12" s="22" t="n">
        <v>1111</v>
      </c>
      <c r="B12" s="23" t="s">
        <v>25</v>
      </c>
      <c r="C12" s="24" t="n">
        <v>0.0004</v>
      </c>
      <c r="D12" s="25" t="n">
        <f aca="false">C12*$B$2</f>
        <v>591.640572</v>
      </c>
      <c r="E12" s="26" t="n">
        <v>0.4</v>
      </c>
      <c r="F12" s="27"/>
      <c r="G12" s="28" t="n">
        <f aca="false">E12+F12</f>
        <v>0.4</v>
      </c>
      <c r="H12" s="29" t="n">
        <f aca="false">D12-(D12*G12)</f>
        <v>354.9843432</v>
      </c>
    </row>
    <row r="13" customFormat="false" ht="18" hidden="false" customHeight="true" outlineLevel="0" collapsed="false">
      <c r="A13" s="22" t="n">
        <v>1121</v>
      </c>
      <c r="B13" s="23" t="s">
        <v>26</v>
      </c>
      <c r="C13" s="24" t="n">
        <v>0.0001</v>
      </c>
      <c r="D13" s="25" t="n">
        <f aca="false">C13*$B$2</f>
        <v>147.910143</v>
      </c>
      <c r="E13" s="26" t="n">
        <v>0.4</v>
      </c>
      <c r="F13" s="27"/>
      <c r="G13" s="28" t="n">
        <f aca="false">E13+F13</f>
        <v>0.4</v>
      </c>
      <c r="H13" s="29" t="n">
        <f aca="false">D13-(D13*G13)</f>
        <v>88.7460858</v>
      </c>
    </row>
    <row r="14" customFormat="false" ht="18" hidden="false" customHeight="true" outlineLevel="0" collapsed="false">
      <c r="A14" s="22" t="n">
        <v>1131</v>
      </c>
      <c r="B14" s="23" t="s">
        <v>27</v>
      </c>
      <c r="C14" s="24" t="n">
        <v>0.0019</v>
      </c>
      <c r="D14" s="25" t="n">
        <f aca="false">C14*$B$2</f>
        <v>2810.292717</v>
      </c>
      <c r="E14" s="26" t="n">
        <v>0.4</v>
      </c>
      <c r="F14" s="27"/>
      <c r="G14" s="28" t="n">
        <f aca="false">E14+F14</f>
        <v>0.4</v>
      </c>
      <c r="H14" s="29" t="n">
        <f aca="false">D14-(D14*G14)</f>
        <v>1686.1756302</v>
      </c>
    </row>
    <row r="15" customFormat="false" ht="18" hidden="false" customHeight="true" outlineLevel="0" collapsed="false">
      <c r="A15" s="22" t="n">
        <v>1141</v>
      </c>
      <c r="B15" s="23" t="s">
        <v>28</v>
      </c>
      <c r="C15" s="24" t="n">
        <v>0.0001</v>
      </c>
      <c r="D15" s="25" t="n">
        <f aca="false">C15*$B$2</f>
        <v>147.910143</v>
      </c>
      <c r="E15" s="26" t="n">
        <v>0.4</v>
      </c>
      <c r="F15" s="27"/>
      <c r="G15" s="28" t="n">
        <f aca="false">E15+F15</f>
        <v>0.4</v>
      </c>
      <c r="H15" s="29" t="n">
        <f aca="false">D15-(D15*G15)</f>
        <v>88.7460858</v>
      </c>
    </row>
    <row r="16" customFormat="false" ht="18" hidden="false" customHeight="true" outlineLevel="0" collapsed="false">
      <c r="A16" s="22" t="n">
        <v>1151</v>
      </c>
      <c r="B16" s="30" t="s">
        <v>29</v>
      </c>
      <c r="C16" s="24" t="n">
        <v>0.0047</v>
      </c>
      <c r="D16" s="25" t="n">
        <f aca="false">C16*$B$2</f>
        <v>6951.776721</v>
      </c>
      <c r="E16" s="26" t="n">
        <v>0.35</v>
      </c>
      <c r="F16" s="27"/>
      <c r="G16" s="28" t="n">
        <f aca="false">E16+F16</f>
        <v>0.35</v>
      </c>
      <c r="H16" s="29" t="n">
        <f aca="false">D16-(D16*G16)</f>
        <v>4518.65486865</v>
      </c>
    </row>
    <row r="17" customFormat="false" ht="18" hidden="false" customHeight="true" outlineLevel="0" collapsed="false">
      <c r="A17" s="22" t="n">
        <v>1212</v>
      </c>
      <c r="B17" s="30" t="s">
        <v>30</v>
      </c>
      <c r="C17" s="24" t="n">
        <v>0.0002</v>
      </c>
      <c r="D17" s="25" t="n">
        <f aca="false">C17*$B$2</f>
        <v>295.820286</v>
      </c>
      <c r="E17" s="26" t="n">
        <v>0.35</v>
      </c>
      <c r="F17" s="27"/>
      <c r="G17" s="28" t="n">
        <f aca="false">E17+F17</f>
        <v>0.35</v>
      </c>
      <c r="H17" s="29" t="n">
        <f aca="false">D17-(D17*G17)</f>
        <v>192.2831859</v>
      </c>
    </row>
    <row r="18" customFormat="false" ht="18" hidden="false" customHeight="true" outlineLevel="0" collapsed="false">
      <c r="A18" s="22" t="n">
        <v>1222</v>
      </c>
      <c r="B18" s="30" t="s">
        <v>31</v>
      </c>
      <c r="C18" s="24" t="n">
        <v>0.0046</v>
      </c>
      <c r="D18" s="25" t="n">
        <f aca="false">C18*$B$2</f>
        <v>6803.866578</v>
      </c>
      <c r="E18" s="26" t="n">
        <v>0.4</v>
      </c>
      <c r="F18" s="27"/>
      <c r="G18" s="28" t="n">
        <f aca="false">E18+F18</f>
        <v>0.4</v>
      </c>
      <c r="H18" s="29" t="n">
        <f aca="false">D18-(D18*G18)</f>
        <v>4082.3199468</v>
      </c>
    </row>
    <row r="19" customFormat="false" ht="18" hidden="false" customHeight="true" outlineLevel="0" collapsed="false">
      <c r="A19" s="22" t="n">
        <v>1292</v>
      </c>
      <c r="B19" s="23" t="s">
        <v>32</v>
      </c>
      <c r="C19" s="24" t="n">
        <v>0.0003</v>
      </c>
      <c r="D19" s="25" t="n">
        <f aca="false">C19*$B$2</f>
        <v>443.730429</v>
      </c>
      <c r="E19" s="26" t="n">
        <v>0.4</v>
      </c>
      <c r="F19" s="27"/>
      <c r="G19" s="28" t="n">
        <f aca="false">E19+F19</f>
        <v>0.4</v>
      </c>
      <c r="H19" s="29" t="n">
        <f aca="false">D19-(D19*G19)</f>
        <v>266.2382574</v>
      </c>
    </row>
    <row r="20" customFormat="false" ht="18" hidden="false" customHeight="true" outlineLevel="0" collapsed="false">
      <c r="A20" s="22" t="n">
        <v>1312</v>
      </c>
      <c r="B20" s="30" t="s">
        <v>33</v>
      </c>
      <c r="C20" s="24" t="n">
        <v>0.0032</v>
      </c>
      <c r="D20" s="25" t="n">
        <f aca="false">C20*$B$2</f>
        <v>4733.124576</v>
      </c>
      <c r="E20" s="26" t="n">
        <v>0.35</v>
      </c>
      <c r="F20" s="27"/>
      <c r="G20" s="28" t="n">
        <f aca="false">E20+F20</f>
        <v>0.35</v>
      </c>
      <c r="H20" s="29" t="n">
        <f aca="false">D20-(D20*G20)</f>
        <v>3076.5309744</v>
      </c>
    </row>
    <row r="21" customFormat="false" ht="18" hidden="false" customHeight="true" outlineLevel="0" collapsed="false">
      <c r="A21" s="22" t="n">
        <v>1322</v>
      </c>
      <c r="B21" s="30" t="s">
        <v>34</v>
      </c>
      <c r="C21" s="24" t="n">
        <v>0.0096</v>
      </c>
      <c r="D21" s="25" t="n">
        <f aca="false">C21*$B$2</f>
        <v>14199.373728</v>
      </c>
      <c r="E21" s="26" t="n">
        <v>0.5</v>
      </c>
      <c r="F21" s="27"/>
      <c r="G21" s="28" t="n">
        <f aca="false">E21+F21</f>
        <v>0.5</v>
      </c>
      <c r="H21" s="29" t="n">
        <f aca="false">D21-(D21*G21)</f>
        <v>7099.686864</v>
      </c>
    </row>
    <row r="22" customFormat="false" ht="18" hidden="false" customHeight="true" outlineLevel="0" collapsed="false">
      <c r="A22" s="22" t="n">
        <v>1332</v>
      </c>
      <c r="B22" s="23" t="s">
        <v>35</v>
      </c>
      <c r="C22" s="24" t="n">
        <v>0.0084</v>
      </c>
      <c r="D22" s="25" t="n">
        <f aca="false">C22*$B$2</f>
        <v>12424.452012</v>
      </c>
      <c r="E22" s="26" t="n">
        <v>0.4</v>
      </c>
      <c r="F22" s="27"/>
      <c r="G22" s="28" t="n">
        <f aca="false">E22+F22</f>
        <v>0.4</v>
      </c>
      <c r="H22" s="29" t="n">
        <f aca="false">D22-(D22*G22)</f>
        <v>7454.6712072</v>
      </c>
    </row>
    <row r="23" customFormat="false" ht="18" hidden="false" customHeight="true" outlineLevel="0" collapsed="false">
      <c r="A23" s="22" t="n">
        <v>1392</v>
      </c>
      <c r="B23" s="23" t="s">
        <v>36</v>
      </c>
      <c r="C23" s="24" t="n">
        <v>0.0017</v>
      </c>
      <c r="D23" s="25" t="n">
        <f aca="false">C23*$B$2</f>
        <v>2514.472431</v>
      </c>
      <c r="E23" s="26" t="n">
        <v>0.35</v>
      </c>
      <c r="F23" s="27"/>
      <c r="G23" s="28" t="n">
        <f aca="false">E23+F23</f>
        <v>0.35</v>
      </c>
      <c r="H23" s="29" t="n">
        <f aca="false">D23-(D23*G23)</f>
        <v>1634.40708015</v>
      </c>
    </row>
    <row r="24" customFormat="false" ht="18" hidden="false" customHeight="true" outlineLevel="0" collapsed="false">
      <c r="A24" s="22" t="n">
        <v>1412</v>
      </c>
      <c r="B24" s="30" t="s">
        <v>37</v>
      </c>
      <c r="C24" s="24" t="n">
        <v>0.0475</v>
      </c>
      <c r="D24" s="25" t="n">
        <f aca="false">C24*$B$2</f>
        <v>70257.317925</v>
      </c>
      <c r="E24" s="26" t="n">
        <v>0.4</v>
      </c>
      <c r="F24" s="27"/>
      <c r="G24" s="28" t="n">
        <f aca="false">E24+F24</f>
        <v>0.4</v>
      </c>
      <c r="H24" s="29" t="n">
        <f aca="false">D24-(D24*G24)</f>
        <v>42154.390755</v>
      </c>
    </row>
    <row r="25" customFormat="false" ht="18" hidden="false" customHeight="true" outlineLevel="0" collapsed="false">
      <c r="A25" s="22" t="n">
        <v>1422</v>
      </c>
      <c r="B25" s="30" t="s">
        <v>38</v>
      </c>
      <c r="C25" s="24" t="n">
        <v>0.0104</v>
      </c>
      <c r="D25" s="25" t="n">
        <f aca="false">C25*$B$2</f>
        <v>15382.654872</v>
      </c>
      <c r="E25" s="26" t="n">
        <v>0.4</v>
      </c>
      <c r="F25" s="27"/>
      <c r="G25" s="28" t="n">
        <f aca="false">E25+F25</f>
        <v>0.4</v>
      </c>
      <c r="H25" s="29" t="n">
        <f aca="false">D25-(D25*G25)</f>
        <v>9229.5929232</v>
      </c>
    </row>
    <row r="26" customFormat="false" ht="18" hidden="false" customHeight="true" outlineLevel="0" collapsed="false">
      <c r="A26" s="22" t="n">
        <v>1432</v>
      </c>
      <c r="B26" s="30" t="s">
        <v>39</v>
      </c>
      <c r="C26" s="24" t="n">
        <v>0.0156</v>
      </c>
      <c r="D26" s="25" t="n">
        <f aca="false">C26*$B$2</f>
        <v>23073.982308</v>
      </c>
      <c r="E26" s="26" t="n">
        <v>0.4</v>
      </c>
      <c r="F26" s="27"/>
      <c r="G26" s="28" t="n">
        <f aca="false">E26+F26</f>
        <v>0.4</v>
      </c>
      <c r="H26" s="29" t="n">
        <f aca="false">D26-(D26*G26)</f>
        <v>13844.3893848</v>
      </c>
    </row>
    <row r="27" customFormat="false" ht="18" hidden="false" customHeight="true" outlineLevel="0" collapsed="false">
      <c r="A27" s="22" t="n">
        <v>1492</v>
      </c>
      <c r="B27" s="23" t="s">
        <v>40</v>
      </c>
      <c r="C27" s="24" t="n">
        <v>0.0007</v>
      </c>
      <c r="D27" s="25" t="n">
        <f aca="false">C27*$B$2</f>
        <v>1035.371001</v>
      </c>
      <c r="E27" s="26" t="n">
        <v>0.4</v>
      </c>
      <c r="F27" s="27"/>
      <c r="G27" s="28" t="n">
        <f aca="false">E27+F27</f>
        <v>0.4</v>
      </c>
      <c r="H27" s="29" t="n">
        <f aca="false">D27-(D27*G27)</f>
        <v>621.2226006</v>
      </c>
    </row>
    <row r="28" customFormat="false" ht="18" hidden="false" customHeight="true" outlineLevel="0" collapsed="false">
      <c r="A28" s="22" t="n">
        <v>2612</v>
      </c>
      <c r="B28" s="23" t="s">
        <v>41</v>
      </c>
      <c r="C28" s="24" t="n">
        <v>0.015</v>
      </c>
      <c r="D28" s="25" t="n">
        <f aca="false">C28*$B$2</f>
        <v>22186.52145</v>
      </c>
      <c r="E28" s="26" t="n">
        <v>0.35</v>
      </c>
      <c r="F28" s="27"/>
      <c r="G28" s="28" t="n">
        <f aca="false">E28+F28</f>
        <v>0.35</v>
      </c>
      <c r="H28" s="29" t="n">
        <f aca="false">D28-(D28*G28)</f>
        <v>14421.2389425</v>
      </c>
    </row>
    <row r="29" customFormat="false" ht="18" hidden="false" customHeight="true" outlineLevel="0" collapsed="false">
      <c r="A29" s="22" t="n">
        <v>2622</v>
      </c>
      <c r="B29" s="30" t="s">
        <v>42</v>
      </c>
      <c r="C29" s="24" t="n">
        <v>0.0061</v>
      </c>
      <c r="D29" s="25" t="n">
        <f aca="false">C29*$B$2</f>
        <v>9022.518723</v>
      </c>
      <c r="E29" s="26" t="n">
        <v>0.35</v>
      </c>
      <c r="F29" s="27"/>
      <c r="G29" s="28" t="n">
        <f aca="false">E29+F29</f>
        <v>0.35</v>
      </c>
      <c r="H29" s="29" t="n">
        <f aca="false">D29-(D29*G29)</f>
        <v>5864.63716995</v>
      </c>
    </row>
    <row r="30" customFormat="false" ht="18" hidden="false" customHeight="true" outlineLevel="0" collapsed="false">
      <c r="A30" s="22" t="n">
        <v>2632</v>
      </c>
      <c r="B30" s="23" t="s">
        <v>43</v>
      </c>
      <c r="C30" s="24" t="n">
        <v>0.0938</v>
      </c>
      <c r="D30" s="25" t="n">
        <f aca="false">C30*$B$2</f>
        <v>138739.714134</v>
      </c>
      <c r="E30" s="26" t="n">
        <v>0.4</v>
      </c>
      <c r="F30" s="27"/>
      <c r="G30" s="28" t="n">
        <f aca="false">E30+F30</f>
        <v>0.4</v>
      </c>
      <c r="H30" s="29" t="n">
        <f aca="false">D30-(D30*G30)</f>
        <v>83243.8284804</v>
      </c>
    </row>
    <row r="31" customFormat="false" ht="18" hidden="false" customHeight="true" outlineLevel="0" collapsed="false">
      <c r="A31" s="22" t="n">
        <v>2642</v>
      </c>
      <c r="B31" s="23" t="s">
        <v>44</v>
      </c>
      <c r="C31" s="24" t="n">
        <v>0.0014</v>
      </c>
      <c r="D31" s="25" t="n">
        <f aca="false">C31*$B$2</f>
        <v>2070.742002</v>
      </c>
      <c r="E31" s="26" t="n">
        <v>0.35</v>
      </c>
      <c r="F31" s="27"/>
      <c r="G31" s="28" t="n">
        <f aca="false">E31+F31</f>
        <v>0.35</v>
      </c>
      <c r="H31" s="29" t="n">
        <f aca="false">D31-(D31*G31)</f>
        <v>1345.9823013</v>
      </c>
    </row>
    <row r="32" customFormat="false" ht="18" hidden="false" customHeight="true" outlineLevel="0" collapsed="false">
      <c r="A32" s="22" t="n">
        <v>2652</v>
      </c>
      <c r="B32" s="30" t="s">
        <v>45</v>
      </c>
      <c r="C32" s="24" t="n">
        <v>0.0013</v>
      </c>
      <c r="D32" s="25" t="n">
        <f aca="false">C32*$B$2</f>
        <v>1922.831859</v>
      </c>
      <c r="E32" s="26" t="n">
        <v>0.35</v>
      </c>
      <c r="F32" s="27"/>
      <c r="G32" s="28" t="n">
        <f aca="false">E32+F32</f>
        <v>0.35</v>
      </c>
      <c r="H32" s="29" t="n">
        <f aca="false">D32-(D32*G32)</f>
        <v>1249.84070835</v>
      </c>
    </row>
    <row r="33" customFormat="false" ht="18" hidden="false" customHeight="true" outlineLevel="0" collapsed="false">
      <c r="A33" s="22" t="n">
        <v>2712</v>
      </c>
      <c r="B33" s="23" t="s">
        <v>46</v>
      </c>
      <c r="C33" s="24" t="n">
        <v>0.0021</v>
      </c>
      <c r="D33" s="25" t="n">
        <f aca="false">C33*$B$2</f>
        <v>3106.113003</v>
      </c>
      <c r="E33" s="26" t="n">
        <v>0.4</v>
      </c>
      <c r="F33" s="27"/>
      <c r="G33" s="28" t="n">
        <f aca="false">E33+F33</f>
        <v>0.4</v>
      </c>
      <c r="H33" s="29" t="n">
        <f aca="false">D33-(D33*G33)</f>
        <v>1863.6678018</v>
      </c>
    </row>
    <row r="34" customFormat="false" ht="18" hidden="false" customHeight="true" outlineLevel="0" collapsed="false">
      <c r="A34" s="22" t="n">
        <v>2722</v>
      </c>
      <c r="B34" s="30" t="s">
        <v>47</v>
      </c>
      <c r="C34" s="24" t="n">
        <v>0.0137</v>
      </c>
      <c r="D34" s="25" t="n">
        <f aca="false">C34*$B$2</f>
        <v>20263.689591</v>
      </c>
      <c r="E34" s="26" t="n">
        <v>0.4</v>
      </c>
      <c r="F34" s="27"/>
      <c r="G34" s="28" t="n">
        <f aca="false">E34+F34</f>
        <v>0.4</v>
      </c>
      <c r="H34" s="29" t="n">
        <f aca="false">D34-(D34*G34)</f>
        <v>12158.2137546</v>
      </c>
    </row>
    <row r="35" customFormat="false" ht="18" hidden="false" customHeight="true" outlineLevel="0" collapsed="false">
      <c r="A35" s="22" t="n">
        <v>2732</v>
      </c>
      <c r="B35" s="30" t="s">
        <v>48</v>
      </c>
      <c r="C35" s="24" t="n">
        <v>0.0032</v>
      </c>
      <c r="D35" s="25" t="n">
        <f aca="false">C35*$B$2</f>
        <v>4733.124576</v>
      </c>
      <c r="E35" s="26" t="n">
        <v>0.35</v>
      </c>
      <c r="F35" s="27"/>
      <c r="G35" s="28" t="n">
        <f aca="false">E35+F35</f>
        <v>0.35</v>
      </c>
      <c r="H35" s="29" t="n">
        <f aca="false">D35-(D35*G35)</f>
        <v>3076.5309744</v>
      </c>
    </row>
    <row r="36" customFormat="false" ht="18" hidden="false" customHeight="true" outlineLevel="0" collapsed="false">
      <c r="A36" s="22" t="n">
        <v>2742</v>
      </c>
      <c r="B36" s="23" t="s">
        <v>49</v>
      </c>
      <c r="C36" s="24" t="n">
        <v>0.0031</v>
      </c>
      <c r="D36" s="25" t="n">
        <f aca="false">C36*$B$2</f>
        <v>4585.214433</v>
      </c>
      <c r="E36" s="26" t="n">
        <v>0.4</v>
      </c>
      <c r="F36" s="27"/>
      <c r="G36" s="28" t="n">
        <f aca="false">E36+F36</f>
        <v>0.4</v>
      </c>
      <c r="H36" s="29" t="n">
        <f aca="false">D36-(D36*G36)</f>
        <v>2751.1286598</v>
      </c>
    </row>
    <row r="37" customFormat="false" ht="18" hidden="false" customHeight="true" outlineLevel="0" collapsed="false">
      <c r="A37" s="22" t="n">
        <v>2752</v>
      </c>
      <c r="B37" s="30" t="s">
        <v>50</v>
      </c>
      <c r="C37" s="24" t="n">
        <v>0.0033</v>
      </c>
      <c r="D37" s="25" t="n">
        <f aca="false">C37*$B$2</f>
        <v>4881.034719</v>
      </c>
      <c r="E37" s="26" t="n">
        <v>0.35</v>
      </c>
      <c r="F37" s="27"/>
      <c r="G37" s="28" t="n">
        <f aca="false">E37+F37</f>
        <v>0.35</v>
      </c>
      <c r="H37" s="29" t="n">
        <f aca="false">D37-(D37*G37)</f>
        <v>3172.67256735</v>
      </c>
    </row>
    <row r="38" customFormat="false" ht="18" hidden="false" customHeight="true" outlineLevel="0" collapsed="false">
      <c r="A38" s="22" t="n">
        <v>2762</v>
      </c>
      <c r="B38" s="30" t="s">
        <v>51</v>
      </c>
      <c r="C38" s="24" t="n">
        <v>0.0042</v>
      </c>
      <c r="D38" s="25" t="n">
        <f aca="false">C38*$B$2</f>
        <v>6212.226006</v>
      </c>
      <c r="E38" s="26" t="n">
        <v>0.35</v>
      </c>
      <c r="F38" s="27"/>
      <c r="G38" s="28" t="n">
        <f aca="false">E38+F38</f>
        <v>0.35</v>
      </c>
      <c r="H38" s="29" t="n">
        <f aca="false">D38-(D38*G38)</f>
        <v>4037.9469039</v>
      </c>
    </row>
    <row r="39" customFormat="false" ht="18" hidden="false" customHeight="true" outlineLevel="0" collapsed="false">
      <c r="A39" s="22" t="n">
        <v>2772</v>
      </c>
      <c r="B39" s="30" t="s">
        <v>52</v>
      </c>
      <c r="C39" s="24" t="n">
        <v>0.0045</v>
      </c>
      <c r="D39" s="25" t="n">
        <f aca="false">C39*$B$2</f>
        <v>6655.956435</v>
      </c>
      <c r="E39" s="26" t="n">
        <v>0.4</v>
      </c>
      <c r="F39" s="27"/>
      <c r="G39" s="28" t="n">
        <f aca="false">E39+F39</f>
        <v>0.4</v>
      </c>
      <c r="H39" s="29" t="n">
        <f aca="false">D39-(D39*G39)</f>
        <v>3993.573861</v>
      </c>
    </row>
    <row r="40" customFormat="false" ht="18" hidden="false" customHeight="true" outlineLevel="0" collapsed="false">
      <c r="A40" s="22" t="n">
        <v>2782</v>
      </c>
      <c r="B40" s="30" t="s">
        <v>53</v>
      </c>
      <c r="C40" s="24" t="n">
        <v>0.0147</v>
      </c>
      <c r="D40" s="25" t="n">
        <f aca="false">C40*$B$2</f>
        <v>21742.791021</v>
      </c>
      <c r="E40" s="26" t="n">
        <v>0.4</v>
      </c>
      <c r="F40" s="27"/>
      <c r="G40" s="28" t="n">
        <f aca="false">E40+F40</f>
        <v>0.4</v>
      </c>
      <c r="H40" s="29" t="n">
        <f aca="false">D40-(D40*G40)</f>
        <v>13045.6746126</v>
      </c>
    </row>
    <row r="41" customFormat="false" ht="18" hidden="false" customHeight="true" outlineLevel="0" collapsed="false">
      <c r="A41" s="22" t="n">
        <v>2792</v>
      </c>
      <c r="B41" s="30" t="s">
        <v>54</v>
      </c>
      <c r="C41" s="24" t="n">
        <v>0.0021</v>
      </c>
      <c r="D41" s="25" t="n">
        <f aca="false">C41*$B$2</f>
        <v>3106.113003</v>
      </c>
      <c r="E41" s="26" t="n">
        <v>0.35</v>
      </c>
      <c r="F41" s="27"/>
      <c r="G41" s="28" t="n">
        <f aca="false">E41+F41</f>
        <v>0.35</v>
      </c>
      <c r="H41" s="29" t="n">
        <f aca="false">D41-(D41*G41)</f>
        <v>2018.97345195</v>
      </c>
    </row>
    <row r="42" customFormat="false" ht="18" hidden="false" customHeight="true" outlineLevel="0" collapsed="false">
      <c r="A42" s="22" t="n">
        <v>2802</v>
      </c>
      <c r="B42" s="30" t="s">
        <v>55</v>
      </c>
      <c r="C42" s="24" t="n">
        <v>0.0008</v>
      </c>
      <c r="D42" s="25" t="n">
        <f aca="false">C42*$B$2</f>
        <v>1183.281144</v>
      </c>
      <c r="E42" s="26" t="n">
        <v>0.35</v>
      </c>
      <c r="F42" s="27"/>
      <c r="G42" s="28" t="n">
        <f aca="false">E42+F42</f>
        <v>0.35</v>
      </c>
      <c r="H42" s="29" t="n">
        <f aca="false">D42-(D42*G42)</f>
        <v>769.1327436</v>
      </c>
    </row>
    <row r="43" customFormat="false" ht="18" hidden="false" customHeight="true" outlineLevel="0" collapsed="false">
      <c r="A43" s="22" t="n">
        <v>2812</v>
      </c>
      <c r="B43" s="30" t="s">
        <v>56</v>
      </c>
      <c r="C43" s="24" t="n">
        <v>0.006</v>
      </c>
      <c r="D43" s="25" t="n">
        <f aca="false">C43*$B$2</f>
        <v>8874.60858</v>
      </c>
      <c r="E43" s="26" t="n">
        <v>0.4</v>
      </c>
      <c r="F43" s="27"/>
      <c r="G43" s="28" t="n">
        <f aca="false">E43+F43</f>
        <v>0.4</v>
      </c>
      <c r="H43" s="29" t="n">
        <f aca="false">D43-(D43*G43)</f>
        <v>5324.765148</v>
      </c>
    </row>
    <row r="44" customFormat="false" ht="18" hidden="false" customHeight="true" outlineLevel="0" collapsed="false">
      <c r="A44" s="22" t="n">
        <v>2822</v>
      </c>
      <c r="B44" s="30" t="s">
        <v>57</v>
      </c>
      <c r="C44" s="24" t="n">
        <v>0.0052</v>
      </c>
      <c r="D44" s="25" t="n">
        <f aca="false">C44*$B$2</f>
        <v>7691.327436</v>
      </c>
      <c r="E44" s="26" t="n">
        <v>0.35</v>
      </c>
      <c r="F44" s="27"/>
      <c r="G44" s="28" t="n">
        <f aca="false">E44+F44</f>
        <v>0.35</v>
      </c>
      <c r="H44" s="29" t="n">
        <f aca="false">D44-(D44*G44)</f>
        <v>4999.3628334</v>
      </c>
    </row>
    <row r="45" customFormat="false" ht="18" hidden="false" customHeight="true" outlineLevel="0" collapsed="false">
      <c r="A45" s="31" t="n">
        <v>2902</v>
      </c>
      <c r="B45" s="32" t="s">
        <v>58</v>
      </c>
      <c r="C45" s="33" t="n">
        <v>0.0076</v>
      </c>
      <c r="D45" s="34" t="n">
        <f aca="false">C45*$B$2</f>
        <v>11241.170868</v>
      </c>
      <c r="E45" s="35" t="n">
        <v>0.4</v>
      </c>
      <c r="F45" s="27"/>
      <c r="G45" s="28" t="n">
        <f aca="false">E45+F45</f>
        <v>0.4</v>
      </c>
      <c r="H45" s="29" t="n">
        <f aca="false">D45-(D45*G45)</f>
        <v>6744.7025208</v>
      </c>
    </row>
    <row r="46" customFormat="false" ht="13.8" hidden="false" customHeight="false" outlineLevel="0" collapsed="false">
      <c r="A46" s="36"/>
      <c r="B46" s="36"/>
      <c r="C46" s="37" t="n">
        <f aca="false">SUM(C5:C45)</f>
        <v>1</v>
      </c>
      <c r="D46" s="38" t="n">
        <f aca="false">SUM(D5:D45)</f>
        <v>1479101.43</v>
      </c>
      <c r="E46" s="34"/>
      <c r="F46" s="28"/>
      <c r="G46" s="39"/>
      <c r="H46" s="40" t="n">
        <f aca="false">SUM(H$5:H$45)</f>
        <v>918278.453979551</v>
      </c>
    </row>
    <row r="47" customFormat="false" ht="28.3" hidden="false" customHeight="true" outlineLevel="0" collapsed="false">
      <c r="A47" s="41" t="s">
        <v>59</v>
      </c>
      <c r="B47" s="41"/>
      <c r="C47" s="41"/>
      <c r="D47" s="41"/>
      <c r="E47" s="41"/>
      <c r="F47" s="41"/>
      <c r="G47" s="42" t="n">
        <f aca="false">(100-(H46*100/D46))/100</f>
        <v>0.37916465</v>
      </c>
      <c r="H47" s="43"/>
      <c r="I47" s="44"/>
      <c r="J47" s="44"/>
      <c r="K47" s="44"/>
    </row>
  </sheetData>
  <sheetProtection sheet="true" password="ec90" objects="true" scenarios="true"/>
  <mergeCells count="3">
    <mergeCell ref="A1:H1"/>
    <mergeCell ref="C2:H2"/>
    <mergeCell ref="A47:F47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443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2023-10-17T12:37:51Z</dcterms:created>
  <dc:creator>Administrator</dc:creator>
  <dc:description/>
  <dc:language>it-IT</dc:language>
  <cp:lastModifiedBy/>
  <cp:lastPrinted>2023-12-15T11:03:50Z</cp:lastPrinted>
  <dcterms:modified xsi:type="dcterms:W3CDTF">2023-12-15T11:04:05Z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